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72021" sheetId="1" r:id="rId1"/>
  </sheets>
  <definedNames>
    <definedName name="_xlnm.Print_Area" localSheetId="0">'072021'!$A$1:$B$136</definedName>
  </definedNames>
  <calcPr calcId="125725"/>
</workbook>
</file>

<file path=xl/calcChain.xml><?xml version="1.0" encoding="utf-8"?>
<calcChain xmlns="http://schemas.openxmlformats.org/spreadsheetml/2006/main">
  <c r="B124" i="1"/>
  <c r="B122"/>
  <c r="B120"/>
  <c r="B125" s="1"/>
  <c r="B114"/>
  <c r="B109"/>
  <c r="B116" s="1"/>
  <c r="B107"/>
  <c r="B104"/>
  <c r="B98"/>
  <c r="B80"/>
  <c r="B76"/>
  <c r="B91" s="1"/>
  <c r="B99" s="1"/>
  <c r="B62"/>
  <c r="B67" s="1"/>
  <c r="B59"/>
  <c r="B54"/>
  <c r="B46"/>
  <c r="B44"/>
  <c r="B40"/>
  <c r="B51" s="1"/>
  <c r="B37"/>
  <c r="B32"/>
  <c r="B27"/>
  <c r="B25"/>
  <c r="B34" s="1"/>
  <c r="B117" s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<sst xmlns="http://schemas.openxmlformats.org/spreadsheetml/2006/main" count="113" uniqueCount="113">
  <si>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</si>
  <si>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</si>
  <si>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</si>
  <si>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</si>
  <si>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</si>
  <si>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</si>
  <si>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</si>
  <si>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</si>
  <si>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</si>
  <si>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</si>
  <si>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</si>
  <si>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</si>
  <si>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</si>
  <si>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07/2021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</si>
  <si>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</si>
  <si>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</si>
  <si>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</si>
  <si>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</si>
  <si>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</si>
  <si>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</si>
  <si>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</si>
  <si>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</si>
  <si>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7.2.4 - FOPAG CSC - 0012 /003 / 52386-8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</si>
  <si>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</si>
  <si>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</si>
  <si>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</si>
  <si>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</si>
  <si>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</si>
  <si>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</si>
  <si>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</si>
  <si>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</si>
  <si>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</si>
  <si>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</si>
  <si>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</si>
  <si>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</si>
  <si>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</si>
  <si>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</si>
  <si>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</si>
  <si>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</si>
  <si>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</si>
  <si>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</si>
  <si>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</si>
  <si>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</si>
  <si>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</si>
  <si>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</si>
  <si>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</si>
  <si>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</si>
  <si>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</si>
  <si>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</si>
  <si>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</si>
  <si>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</si>
  <si>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</si>
  <si>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</si>
  <si>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</si>
  <si>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</si>
  <si>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</si>
  <si>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</si>
  <si>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</si>
  <si>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</si>
  <si>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</si>
  <si>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</si>
  <si>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</si>
  <si>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</si>
  <si>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</si>
  <si>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</si>
  <si>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</si>
  <si>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</si>
  <si>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</si>
  <si>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</si>
  <si>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</si>
  <si>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</si>
  <si>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</si>
  <si>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</si>
  <si>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</si>
  <si>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</si>
  <si>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</si>
  <si>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</si>
  <si>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</si>
  <si>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</si>
  <si>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</si>
  <si>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</si>
  <si>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</si>
  <si>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</si>
  <si>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</si>
  <si>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</si>
  <si>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</si>
  <si>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</si>
  <si>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</si>
  <si>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</si>
  <si>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</si>
  <si>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31/07/2021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</si>
  <si>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</si>
  <si>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</si>
  <si>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</si>
  <si>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</si>
  <si>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</si>
  <si>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</si>
  <si>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FOPAG CSC - 0012 /003 / 52386-8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</si>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</sst>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128</xdr:row>
      <xdr:rowOff>68036</xdr:rowOff>
    </xdr:from>
    <xdr:to>
      <xdr:col>0</xdr:col>
      <xdr:colOff>6937242</xdr:colOff>
      <xdr:row>133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871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showGridLines="0" tabSelected="1" view="pageBreakPreview" topLeftCell="A71" zoomScale="55" zoomScaleNormal="55" zoomScaleSheetLayoutView="55" zoomScalePageLayoutView="55" workbookViewId="0">
      <selection activeCell="C1" sqref="C1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2700</v>
      </c>
      <c r="C25" s="17"/>
      <c r="D25" s="1"/>
    </row>
    <row r="26" spans="1:4">
      <c r="A26" s="45" t="s">
        <v>17</v>
      </c>
      <c r="B26" s="46">
        <v>2700</v>
      </c>
      <c r="C26" s="17"/>
      <c r="D26" s="1"/>
    </row>
    <row r="27" spans="1:4">
      <c r="A27" s="43" t="s">
        <v>18</v>
      </c>
      <c r="B27" s="44">
        <f>SUM(B28:B31)</f>
        <v>19717831.299999997</v>
      </c>
      <c r="C27" s="17"/>
      <c r="D27" s="1"/>
    </row>
    <row r="28" spans="1:4">
      <c r="A28" s="47" t="s">
        <v>19</v>
      </c>
      <c r="B28" s="46">
        <v>10973714.529999999</v>
      </c>
      <c r="C28" s="17"/>
      <c r="D28" s="1"/>
    </row>
    <row r="29" spans="1:4">
      <c r="A29" s="47" t="s">
        <v>20</v>
      </c>
      <c r="B29" s="46">
        <v>4997430.26</v>
      </c>
      <c r="C29" s="17"/>
      <c r="D29" s="1"/>
    </row>
    <row r="30" spans="1:4">
      <c r="A30" s="47" t="s">
        <v>21</v>
      </c>
      <c r="B30" s="46">
        <v>3744061.52</v>
      </c>
      <c r="C30" s="17"/>
      <c r="D30" s="1"/>
    </row>
    <row r="31" spans="1:4">
      <c r="A31" s="48" t="s">
        <v>22</v>
      </c>
      <c r="B31" s="46">
        <v>2624.9900000000698</v>
      </c>
      <c r="C31" s="17"/>
      <c r="D31" s="1"/>
    </row>
    <row r="32" spans="1:4">
      <c r="A32" s="43" t="s">
        <v>23</v>
      </c>
      <c r="B32" s="44">
        <f>SUM(B33)</f>
        <v>35160302.25</v>
      </c>
      <c r="C32" s="17"/>
      <c r="D32" s="1"/>
    </row>
    <row r="33" spans="1:4">
      <c r="A33" s="47" t="s">
        <v>24</v>
      </c>
      <c r="B33" s="46">
        <v>35160302.25</v>
      </c>
      <c r="C33" s="17"/>
      <c r="D33" s="1"/>
    </row>
    <row r="34" spans="1:4">
      <c r="A34" s="49" t="s">
        <v>25</v>
      </c>
      <c r="B34" s="50">
        <f>SUM(B25,B27,B32)</f>
        <v>54880833.549999997</v>
      </c>
      <c r="C34" s="17"/>
      <c r="D34" s="1"/>
    </row>
    <row r="35" spans="1:4">
      <c r="A35" s="51"/>
      <c r="B35" s="52"/>
      <c r="C35" s="17"/>
      <c r="D35" s="1"/>
    </row>
    <row r="36" spans="1:4">
      <c r="A36" s="41" t="s">
        <v>26</v>
      </c>
      <c r="B36" s="41"/>
      <c r="C36" s="53"/>
      <c r="D36" s="1"/>
    </row>
    <row r="37" spans="1:4" s="57" customFormat="1">
      <c r="A37" s="54" t="s">
        <v>27</v>
      </c>
      <c r="B37" s="55">
        <f>SUM(B38)</f>
        <v>8203551.5999999996</v>
      </c>
      <c r="C37" s="56"/>
    </row>
    <row r="38" spans="1:4">
      <c r="A38" s="48" t="s">
        <v>28</v>
      </c>
      <c r="B38" s="46">
        <v>8203551.5999999996</v>
      </c>
      <c r="C38" s="58"/>
      <c r="D38" s="1"/>
    </row>
    <row r="39" spans="1:4" s="59" customFormat="1">
      <c r="A39" s="54" t="s">
        <v>29</v>
      </c>
      <c r="B39" s="55">
        <v>0</v>
      </c>
      <c r="C39" s="56"/>
    </row>
    <row r="40" spans="1:4" s="59" customFormat="1">
      <c r="A40" s="60" t="s">
        <v>30</v>
      </c>
      <c r="B40" s="55">
        <f>SUM(B41:B43)</f>
        <v>19151.830000000002</v>
      </c>
      <c r="C40" s="56"/>
    </row>
    <row r="41" spans="1:4">
      <c r="A41" s="47" t="s">
        <v>31</v>
      </c>
      <c r="B41" s="61">
        <v>8607.7099999999991</v>
      </c>
      <c r="C41" s="58"/>
      <c r="D41" s="1"/>
    </row>
    <row r="42" spans="1:4">
      <c r="A42" s="47" t="s">
        <v>32</v>
      </c>
      <c r="B42" s="46">
        <v>10544.12</v>
      </c>
      <c r="C42" s="58"/>
      <c r="D42" s="1"/>
    </row>
    <row r="43" spans="1:4">
      <c r="A43" s="48" t="s">
        <v>33</v>
      </c>
      <c r="B43" s="61">
        <v>0</v>
      </c>
      <c r="C43" s="58"/>
      <c r="D43" s="1"/>
    </row>
    <row r="44" spans="1:4" s="57" customFormat="1">
      <c r="A44" s="60" t="s">
        <v>34</v>
      </c>
      <c r="B44" s="55">
        <f>SUM(B45)</f>
        <v>155521.1</v>
      </c>
      <c r="C44" s="62"/>
    </row>
    <row r="45" spans="1:4">
      <c r="A45" s="48" t="s">
        <v>35</v>
      </c>
      <c r="B45" s="61">
        <v>155521.1</v>
      </c>
      <c r="C45" s="58"/>
      <c r="D45" s="1"/>
    </row>
    <row r="46" spans="1:4" s="59" customFormat="1">
      <c r="A46" s="60" t="s">
        <v>36</v>
      </c>
      <c r="B46" s="55">
        <f>SUM(B47:B50)</f>
        <v>64499.75</v>
      </c>
      <c r="C46" s="56"/>
    </row>
    <row r="47" spans="1:4" s="65" customFormat="1">
      <c r="A47" s="63" t="s">
        <v>37</v>
      </c>
      <c r="B47" s="46">
        <v>10047.14</v>
      </c>
      <c r="C47" s="64"/>
    </row>
    <row r="48" spans="1:4" s="65" customFormat="1">
      <c r="A48" s="66" t="s">
        <v>38</v>
      </c>
      <c r="B48" s="46">
        <v>0</v>
      </c>
      <c r="C48" s="64"/>
    </row>
    <row r="49" spans="1:3" s="65" customFormat="1">
      <c r="A49" s="63" t="s">
        <v>39</v>
      </c>
      <c r="B49" s="46">
        <v>3133.84</v>
      </c>
      <c r="C49" s="64"/>
    </row>
    <row r="50" spans="1:3" s="65" customFormat="1">
      <c r="A50" s="63" t="s">
        <v>40</v>
      </c>
      <c r="B50" s="46">
        <v>51318.77</v>
      </c>
      <c r="C50" s="64"/>
    </row>
    <row r="51" spans="1:3" s="65" customFormat="1">
      <c r="A51" s="67" t="s">
        <v>41</v>
      </c>
      <c r="B51" s="68">
        <f>SUM(B37,B39,B40,B44,B46)</f>
        <v>8442724.2799999993</v>
      </c>
      <c r="C51" s="69"/>
    </row>
    <row r="52" spans="1:3" s="65" customFormat="1">
      <c r="A52" s="70"/>
      <c r="B52" s="71"/>
      <c r="C52" s="69"/>
    </row>
    <row r="53" spans="1:3" s="65" customFormat="1">
      <c r="A53" s="72" t="s">
        <v>42</v>
      </c>
      <c r="B53" s="73"/>
      <c r="C53" s="69"/>
    </row>
    <row r="54" spans="1:3" s="59" customFormat="1">
      <c r="A54" s="54" t="s">
        <v>43</v>
      </c>
      <c r="B54" s="55">
        <f>SUM(B55:B58)</f>
        <v>412575.26</v>
      </c>
      <c r="C54" s="74"/>
    </row>
    <row r="55" spans="1:3" s="75" customFormat="1">
      <c r="A55" s="47" t="s">
        <v>44</v>
      </c>
      <c r="B55" s="46">
        <v>314853</v>
      </c>
      <c r="C55" s="69"/>
    </row>
    <row r="56" spans="1:3" s="75" customFormat="1">
      <c r="A56" s="47" t="s">
        <v>45</v>
      </c>
      <c r="B56" s="61">
        <v>97722.26</v>
      </c>
      <c r="C56" s="69"/>
    </row>
    <row r="57" spans="1:3" s="75" customFormat="1">
      <c r="A57" s="48" t="s">
        <v>46</v>
      </c>
      <c r="B57" s="61">
        <v>0</v>
      </c>
      <c r="C57" s="69"/>
    </row>
    <row r="58" spans="1:3" s="75" customFormat="1">
      <c r="A58" s="48" t="s">
        <v>47</v>
      </c>
      <c r="B58" s="61">
        <v>0</v>
      </c>
      <c r="C58" s="69"/>
    </row>
    <row r="59" spans="1:3" s="65" customFormat="1">
      <c r="A59" s="67" t="s">
        <v>48</v>
      </c>
      <c r="B59" s="55">
        <f>B54</f>
        <v>412575.26</v>
      </c>
      <c r="C59" s="69"/>
    </row>
    <row r="60" spans="1:3" s="78" customFormat="1">
      <c r="A60" s="13"/>
      <c r="B60" s="76"/>
      <c r="C60" s="77"/>
    </row>
    <row r="61" spans="1:3" s="65" customFormat="1">
      <c r="A61" s="79" t="s">
        <v>49</v>
      </c>
      <c r="B61" s="80"/>
      <c r="C61" s="81"/>
    </row>
    <row r="62" spans="1:3" s="59" customFormat="1">
      <c r="A62" s="82" t="s">
        <v>50</v>
      </c>
      <c r="B62" s="83">
        <f>SUM(B63:B66)</f>
        <v>15286458.9</v>
      </c>
      <c r="C62" s="84"/>
    </row>
    <row r="63" spans="1:3" s="75" customFormat="1">
      <c r="A63" s="47" t="s">
        <v>51</v>
      </c>
      <c r="B63" s="61">
        <v>286458.90000000002</v>
      </c>
      <c r="C63" s="69"/>
    </row>
    <row r="64" spans="1:3" s="75" customFormat="1">
      <c r="A64" s="47" t="s">
        <v>52</v>
      </c>
      <c r="B64" s="61">
        <v>0</v>
      </c>
      <c r="C64" s="69"/>
    </row>
    <row r="65" spans="1:3" s="75" customFormat="1">
      <c r="A65" s="48" t="s">
        <v>53</v>
      </c>
      <c r="B65" s="46">
        <v>0</v>
      </c>
      <c r="C65" s="69"/>
    </row>
    <row r="66" spans="1:3" s="75" customFormat="1">
      <c r="A66" s="48" t="s">
        <v>54</v>
      </c>
      <c r="B66" s="46">
        <v>15000000</v>
      </c>
      <c r="C66" s="69"/>
    </row>
    <row r="67" spans="1:3" s="65" customFormat="1">
      <c r="A67" s="72" t="s">
        <v>55</v>
      </c>
      <c r="B67" s="85">
        <f>B62</f>
        <v>15286458.9</v>
      </c>
      <c r="C67" s="81"/>
    </row>
    <row r="68" spans="1:3" s="78" customFormat="1">
      <c r="A68" s="13"/>
      <c r="B68" s="76"/>
      <c r="C68" s="77"/>
    </row>
    <row r="69" spans="1:3" s="65" customFormat="1">
      <c r="A69" s="72" t="s">
        <v>56</v>
      </c>
      <c r="B69" s="86"/>
      <c r="C69" s="81"/>
    </row>
    <row r="70" spans="1:3" s="65" customFormat="1">
      <c r="A70" s="72" t="s">
        <v>57</v>
      </c>
      <c r="B70" s="72"/>
      <c r="C70" s="53"/>
    </row>
    <row r="71" spans="1:3" s="65" customFormat="1">
      <c r="A71" s="82" t="s">
        <v>58</v>
      </c>
      <c r="B71" s="55">
        <v>1050936.8600000001</v>
      </c>
      <c r="C71" s="64"/>
    </row>
    <row r="72" spans="1:3" s="65" customFormat="1">
      <c r="A72" s="70" t="s">
        <v>59</v>
      </c>
      <c r="B72" s="55">
        <v>966443.79</v>
      </c>
      <c r="C72" s="64"/>
    </row>
    <row r="73" spans="1:3" s="65" customFormat="1">
      <c r="A73" s="70" t="s">
        <v>60</v>
      </c>
      <c r="B73" s="55">
        <v>814845.03</v>
      </c>
      <c r="C73" s="64"/>
    </row>
    <row r="74" spans="1:3" s="65" customFormat="1">
      <c r="A74" s="82" t="s">
        <v>61</v>
      </c>
      <c r="B74" s="55"/>
      <c r="C74" s="64"/>
    </row>
    <row r="75" spans="1:3" s="65" customFormat="1">
      <c r="A75" s="82" t="s">
        <v>62</v>
      </c>
      <c r="B75" s="55">
        <v>147065.43</v>
      </c>
      <c r="C75" s="64"/>
    </row>
    <row r="76" spans="1:3" s="65" customFormat="1">
      <c r="A76" s="82" t="s">
        <v>63</v>
      </c>
      <c r="B76" s="55">
        <f>SUM(B77:B78)</f>
        <v>616010.75</v>
      </c>
      <c r="C76" s="64"/>
    </row>
    <row r="77" spans="1:3" s="65" customFormat="1">
      <c r="A77" s="87" t="s">
        <v>64</v>
      </c>
      <c r="B77" s="88">
        <v>616010.75</v>
      </c>
      <c r="C77" s="64"/>
    </row>
    <row r="78" spans="1:3" s="65" customFormat="1">
      <c r="A78" s="87" t="s">
        <v>65</v>
      </c>
      <c r="B78" s="88">
        <v>0</v>
      </c>
      <c r="C78" s="64"/>
    </row>
    <row r="79" spans="1:3" s="65" customFormat="1" ht="30">
      <c r="A79" s="82" t="s">
        <v>66</v>
      </c>
      <c r="B79" s="55">
        <v>0</v>
      </c>
      <c r="C79" s="64"/>
    </row>
    <row r="80" spans="1:3" s="65" customFormat="1">
      <c r="A80" s="89" t="s">
        <v>67</v>
      </c>
      <c r="B80" s="55">
        <f>SUM(B81:B90)</f>
        <v>186378.86999999997</v>
      </c>
      <c r="C80" s="64"/>
    </row>
    <row r="81" spans="1:3" s="65" customFormat="1">
      <c r="A81" s="87" t="s">
        <v>68</v>
      </c>
      <c r="B81" s="88">
        <v>32134.59</v>
      </c>
      <c r="C81" s="64"/>
    </row>
    <row r="82" spans="1:3" s="65" customFormat="1">
      <c r="A82" s="87" t="s">
        <v>69</v>
      </c>
      <c r="B82" s="88">
        <v>102651.31</v>
      </c>
      <c r="C82" s="64"/>
    </row>
    <row r="83" spans="1:3" s="65" customFormat="1">
      <c r="A83" s="87" t="s">
        <v>70</v>
      </c>
      <c r="B83" s="88">
        <v>0</v>
      </c>
      <c r="C83" s="64"/>
    </row>
    <row r="84" spans="1:3" s="65" customFormat="1">
      <c r="A84" s="87" t="s">
        <v>71</v>
      </c>
      <c r="B84" s="88">
        <v>3133.84</v>
      </c>
      <c r="C84" s="64"/>
    </row>
    <row r="85" spans="1:3" s="65" customFormat="1">
      <c r="A85" s="87" t="s">
        <v>72</v>
      </c>
      <c r="B85" s="88">
        <v>40462.61</v>
      </c>
      <c r="C85" s="64"/>
    </row>
    <row r="86" spans="1:3" s="65" customFormat="1">
      <c r="A86" s="87" t="s">
        <v>73</v>
      </c>
      <c r="B86" s="88">
        <v>0</v>
      </c>
      <c r="C86" s="64"/>
    </row>
    <row r="87" spans="1:3" s="65" customFormat="1">
      <c r="A87" s="87" t="s">
        <v>74</v>
      </c>
      <c r="B87" s="88">
        <v>5497.49</v>
      </c>
      <c r="C87" s="64"/>
    </row>
    <row r="88" spans="1:3" s="65" customFormat="1">
      <c r="A88" s="87" t="s">
        <v>75</v>
      </c>
      <c r="B88" s="88">
        <v>0</v>
      </c>
      <c r="C88" s="64"/>
    </row>
    <row r="89" spans="1:3" s="65" customFormat="1">
      <c r="A89" s="87" t="s">
        <v>76</v>
      </c>
      <c r="B89" s="88">
        <v>0</v>
      </c>
      <c r="C89" s="64"/>
    </row>
    <row r="90" spans="1:3" s="65" customFormat="1">
      <c r="A90" s="87" t="s">
        <v>77</v>
      </c>
      <c r="B90" s="88">
        <v>2499.0300000000002</v>
      </c>
      <c r="C90" s="64"/>
    </row>
    <row r="91" spans="1:3" s="65" customFormat="1">
      <c r="A91" s="13" t="s">
        <v>78</v>
      </c>
      <c r="B91" s="90">
        <f>SUM(B71,B72,B73,B74,B75,B76,B79,B80)</f>
        <v>3781680.7300000004</v>
      </c>
      <c r="C91" s="64"/>
    </row>
    <row r="92" spans="1:3" s="65" customFormat="1">
      <c r="A92" s="13"/>
      <c r="B92" s="91"/>
      <c r="C92" s="64"/>
    </row>
    <row r="93" spans="1:3" s="65" customFormat="1">
      <c r="A93" s="72" t="s">
        <v>79</v>
      </c>
      <c r="B93" s="72"/>
      <c r="C93" s="69"/>
    </row>
    <row r="94" spans="1:3" s="75" customFormat="1">
      <c r="A94" s="92" t="s">
        <v>80</v>
      </c>
      <c r="B94" s="88">
        <v>73523.98</v>
      </c>
      <c r="C94" s="69"/>
    </row>
    <row r="95" spans="1:3" s="75" customFormat="1">
      <c r="A95" s="92" t="s">
        <v>81</v>
      </c>
      <c r="B95" s="88">
        <v>0</v>
      </c>
      <c r="C95" s="69"/>
    </row>
    <row r="96" spans="1:3" s="75" customFormat="1">
      <c r="A96" s="92" t="s">
        <v>82</v>
      </c>
      <c r="B96" s="88">
        <v>0</v>
      </c>
      <c r="C96" s="69"/>
    </row>
    <row r="97" spans="1:4" s="75" customFormat="1">
      <c r="A97" s="92" t="s">
        <v>83</v>
      </c>
      <c r="B97" s="88">
        <v>0</v>
      </c>
      <c r="C97" s="69"/>
    </row>
    <row r="98" spans="1:4" s="75" customFormat="1">
      <c r="A98" s="60" t="s">
        <v>84</v>
      </c>
      <c r="B98" s="93">
        <f>B94+B95+B96+B97</f>
        <v>73523.98</v>
      </c>
      <c r="C98" s="94"/>
    </row>
    <row r="99" spans="1:4" s="65" customFormat="1" ht="14.25" customHeight="1">
      <c r="A99" s="13" t="s">
        <v>85</v>
      </c>
      <c r="B99" s="68">
        <f>B91+B98</f>
        <v>3855204.7100000004</v>
      </c>
      <c r="C99" s="81"/>
    </row>
    <row r="100" spans="1:4" s="65" customFormat="1">
      <c r="A100" s="13"/>
      <c r="B100" s="71"/>
      <c r="C100" s="81"/>
    </row>
    <row r="101" spans="1:4" s="65" customFormat="1">
      <c r="A101" s="79" t="s">
        <v>86</v>
      </c>
      <c r="B101" s="80"/>
      <c r="C101" s="81"/>
    </row>
    <row r="102" spans="1:4" s="65" customFormat="1">
      <c r="A102" s="92" t="s">
        <v>87</v>
      </c>
      <c r="B102" s="71">
        <v>0</v>
      </c>
      <c r="C102" s="69"/>
    </row>
    <row r="103" spans="1:4" s="65" customFormat="1">
      <c r="A103" s="92" t="s">
        <v>88</v>
      </c>
      <c r="B103" s="95">
        <v>0</v>
      </c>
      <c r="C103" s="2"/>
    </row>
    <row r="104" spans="1:4" s="65" customFormat="1">
      <c r="A104" s="96" t="s">
        <v>89</v>
      </c>
      <c r="B104" s="97">
        <f>B102+B103</f>
        <v>0</v>
      </c>
      <c r="C104" s="2"/>
    </row>
    <row r="105" spans="1:4" s="100" customFormat="1">
      <c r="A105" s="98"/>
      <c r="B105" s="98"/>
      <c r="C105" s="99"/>
    </row>
    <row r="106" spans="1:4" s="65" customFormat="1">
      <c r="A106" s="41" t="s">
        <v>90</v>
      </c>
      <c r="B106" s="101"/>
      <c r="C106" s="58"/>
    </row>
    <row r="107" spans="1:4" s="104" customFormat="1">
      <c r="A107" s="102" t="s">
        <v>91</v>
      </c>
      <c r="B107" s="103">
        <f>SUM(B108)</f>
        <v>3686.16</v>
      </c>
      <c r="C107" s="62"/>
    </row>
    <row r="108" spans="1:4">
      <c r="A108" s="47" t="s">
        <v>92</v>
      </c>
      <c r="B108" s="61">
        <v>3686.16</v>
      </c>
      <c r="C108" s="58"/>
      <c r="D108" s="1"/>
    </row>
    <row r="109" spans="1:4" s="104" customFormat="1">
      <c r="A109" s="102" t="s">
        <v>93</v>
      </c>
      <c r="B109" s="103">
        <f>SUM(B110:B113)</f>
        <v>9148843.6099999975</v>
      </c>
      <c r="C109" s="62"/>
    </row>
    <row r="110" spans="1:4">
      <c r="A110" s="47" t="s">
        <v>94</v>
      </c>
      <c r="B110" s="46">
        <v>511708.169999998</v>
      </c>
      <c r="C110" s="58"/>
      <c r="D110" s="1"/>
    </row>
    <row r="111" spans="1:4">
      <c r="A111" s="47" t="s">
        <v>95</v>
      </c>
      <c r="B111" s="46">
        <v>4910248.5199999996</v>
      </c>
      <c r="C111" s="58"/>
      <c r="D111" s="1"/>
    </row>
    <row r="112" spans="1:4">
      <c r="A112" s="47" t="s">
        <v>96</v>
      </c>
      <c r="B112" s="46">
        <v>3724261.93</v>
      </c>
      <c r="C112" s="58"/>
      <c r="D112" s="1"/>
    </row>
    <row r="113" spans="1:4">
      <c r="A113" s="48" t="s">
        <v>97</v>
      </c>
      <c r="B113" s="46">
        <v>2624.99</v>
      </c>
      <c r="C113" s="58"/>
      <c r="D113" s="1"/>
    </row>
    <row r="114" spans="1:4" s="104" customFormat="1">
      <c r="A114" s="102" t="s">
        <v>98</v>
      </c>
      <c r="B114" s="103">
        <f>B115</f>
        <v>50315823.350000001</v>
      </c>
      <c r="C114" s="62"/>
    </row>
    <row r="115" spans="1:4">
      <c r="A115" s="47" t="s">
        <v>99</v>
      </c>
      <c r="B115" s="46">
        <v>50315823.350000001</v>
      </c>
      <c r="C115" s="58"/>
      <c r="D115" s="1"/>
    </row>
    <row r="116" spans="1:4" s="65" customFormat="1">
      <c r="A116" s="96" t="s">
        <v>100</v>
      </c>
      <c r="B116" s="103">
        <f>SUM(B114,B109,B107)</f>
        <v>59468353.119999997</v>
      </c>
      <c r="C116" s="58"/>
    </row>
    <row r="117" spans="1:4" s="65" customFormat="1">
      <c r="A117" s="96" t="s">
        <v>101</v>
      </c>
      <c r="B117" s="103">
        <f>(B34+B51)-(B99+B104)</f>
        <v>59468353.119999997</v>
      </c>
      <c r="C117" s="58"/>
    </row>
    <row r="118" spans="1:4" s="65" customFormat="1">
      <c r="A118" s="105" t="s">
        <v>102</v>
      </c>
      <c r="B118" s="106"/>
      <c r="C118" s="28"/>
      <c r="D118" s="2"/>
    </row>
    <row r="119" spans="1:4" s="65" customFormat="1">
      <c r="A119" s="107" t="s">
        <v>103</v>
      </c>
      <c r="B119" s="108"/>
      <c r="C119" s="28"/>
      <c r="D119" s="2"/>
    </row>
    <row r="120" spans="1:4" s="65" customFormat="1">
      <c r="A120" s="109" t="s">
        <v>104</v>
      </c>
      <c r="B120" s="103">
        <f>443114.91+22611.17+9829.55+125544.41+85662.15</f>
        <v>686762.19</v>
      </c>
      <c r="C120" s="28"/>
      <c r="D120" s="2"/>
    </row>
    <row r="121" spans="1:4" s="65" customFormat="1">
      <c r="A121" s="109" t="s">
        <v>105</v>
      </c>
      <c r="B121" s="103">
        <v>0</v>
      </c>
      <c r="C121" s="28"/>
      <c r="D121" s="2"/>
    </row>
    <row r="122" spans="1:4" s="65" customFormat="1">
      <c r="A122" s="109" t="s">
        <v>106</v>
      </c>
      <c r="B122" s="103">
        <f>SUM(B123:B124)</f>
        <v>29145.35</v>
      </c>
      <c r="C122" s="28"/>
      <c r="D122" s="2"/>
    </row>
    <row r="123" spans="1:4" s="65" customFormat="1">
      <c r="A123" s="110" t="s">
        <v>107</v>
      </c>
      <c r="B123" s="111">
        <v>0</v>
      </c>
      <c r="C123" s="28"/>
      <c r="D123" s="2"/>
    </row>
    <row r="124" spans="1:4" s="65" customFormat="1">
      <c r="A124" s="112" t="s">
        <v>108</v>
      </c>
      <c r="B124" s="113">
        <f>24259.35+4886</f>
        <v>29145.35</v>
      </c>
      <c r="C124" s="28"/>
      <c r="D124" s="2"/>
    </row>
    <row r="125" spans="1:4" s="65" customFormat="1">
      <c r="A125" s="107" t="s">
        <v>109</v>
      </c>
      <c r="B125" s="114">
        <f>B120+B121+B122</f>
        <v>715907.53999999992</v>
      </c>
      <c r="C125" s="115"/>
      <c r="D125" s="2"/>
    </row>
    <row r="126" spans="1:4" s="65" customFormat="1">
      <c r="A126" s="116" t="s">
        <v>110</v>
      </c>
      <c r="B126" s="117"/>
      <c r="C126" s="1"/>
      <c r="D126" s="2"/>
    </row>
    <row r="127" spans="1:4" s="65" customFormat="1">
      <c r="A127" s="118"/>
      <c r="B127" s="119"/>
      <c r="C127" s="1"/>
      <c r="D127" s="2"/>
    </row>
    <row r="128" spans="1:4" s="65" customFormat="1">
      <c r="A128" s="120"/>
      <c r="B128" s="121"/>
      <c r="C128" s="1"/>
      <c r="D128" s="2"/>
    </row>
    <row r="129" spans="1:4">
      <c r="A129" s="65" t="s">
        <v>111</v>
      </c>
      <c r="B129" s="65"/>
    </row>
    <row r="130" spans="1:4">
      <c r="A130" s="65"/>
      <c r="B130" s="65"/>
    </row>
    <row r="131" spans="1:4">
      <c r="A131" s="65" t="s">
        <v>112</v>
      </c>
      <c r="B131" s="65"/>
    </row>
    <row r="132" spans="1:4" s="65" customFormat="1">
      <c r="A132" s="1"/>
      <c r="B132" s="1"/>
      <c r="C132" s="1"/>
      <c r="D132" s="2"/>
    </row>
    <row r="142" spans="1:4">
      <c r="B142" s="57"/>
    </row>
  </sheetData>
  <mergeCells count="9">
    <mergeCell ref="A22:B22"/>
    <mergeCell ref="A105:B105"/>
    <mergeCell ref="A126:B12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072021</vt:lpstr>
      <vt:lpstr>'072021'!Area_de_impressao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2022-10-04T14:59:49Z</dcterms:created>
  <dcterms:modified xsi:type="dcterms:W3CDTF">2022-10-04T14:59:56Z</dcterms:modified>
</cp:coreProperties>
</file>